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ega\Dropbox\HipExo_SolidWorksFiles\V7_FinalDesign\"/>
    </mc:Choice>
  </mc:AlternateContent>
  <xr:revisionPtr revIDLastSave="0" documentId="13_ncr:1_{09CE2CD0-CF8B-4A57-B7D0-D3FA3E82776C}" xr6:coauthVersionLast="45" xr6:coauthVersionMax="45" xr10:uidLastSave="{00000000-0000-0000-0000-000000000000}"/>
  <bookViews>
    <workbookView xWindow="-120" yWindow="-120" windowWidth="28110" windowHeight="16440" xr2:uid="{B3D51B0C-6200-490A-9DEF-4904B06E935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1" l="1"/>
  <c r="H45" i="1"/>
  <c r="H29" i="1" l="1"/>
  <c r="H28" i="1"/>
  <c r="H27" i="1"/>
  <c r="H26" i="1"/>
  <c r="H34" i="1" l="1"/>
  <c r="H16" i="1" l="1"/>
  <c r="H30" i="1"/>
  <c r="H25" i="1" l="1"/>
  <c r="H24" i="1"/>
  <c r="H21" i="1"/>
  <c r="H22" i="1"/>
  <c r="H23" i="1"/>
  <c r="H20" i="1"/>
  <c r="H13" i="1"/>
  <c r="H12" i="1"/>
  <c r="H41" i="1" s="1"/>
  <c r="H8" i="1"/>
  <c r="H7" i="1"/>
  <c r="H31" i="1" l="1"/>
  <c r="H42" i="1" s="1"/>
  <c r="H17" i="1"/>
</calcChain>
</file>

<file path=xl/sharedStrings.xml><?xml version="1.0" encoding="utf-8"?>
<sst xmlns="http://schemas.openxmlformats.org/spreadsheetml/2006/main" count="144" uniqueCount="96">
  <si>
    <t>Legend</t>
  </si>
  <si>
    <t>Already Purchased</t>
  </si>
  <si>
    <t>Aquired w/out Purchase</t>
  </si>
  <si>
    <t>No longer needed</t>
  </si>
  <si>
    <t>PART NO.</t>
  </si>
  <si>
    <t>PART (SOLIDWORKS PART NAME)</t>
  </si>
  <si>
    <t>MATERIAL</t>
  </si>
  <si>
    <t>DIMENSIONS (in.)</t>
  </si>
  <si>
    <t>SUPPLIER</t>
  </si>
  <si>
    <t>QTY.</t>
  </si>
  <si>
    <t>COST/UNIT</t>
  </si>
  <si>
    <t>COST</t>
  </si>
  <si>
    <t>SOURCE</t>
  </si>
  <si>
    <t>Base_Plate_V1</t>
  </si>
  <si>
    <t>6061 T6 AL</t>
  </si>
  <si>
    <t>0.25 x 3 x 12</t>
  </si>
  <si>
    <t>OnlineMetals</t>
  </si>
  <si>
    <t>https://www.onlinemetals.com/en/buy/aluminum/0-25-x-3-aluminum-rectangle-bar-6061-t6511-extruded/pid/7541</t>
  </si>
  <si>
    <t>Bearing_Block_V1</t>
  </si>
  <si>
    <t>0.25 x 1.5 x 48</t>
  </si>
  <si>
    <t>https://www.onlinemetals.com/en/buy/aluminum/0-25-x-1-5-aluminum-rectangle-bar-6061-t6511-extruded/pid/6847</t>
  </si>
  <si>
    <t>Housing Clamps (At motor assembly)</t>
  </si>
  <si>
    <t>Housing Clamps (At cable termination)</t>
  </si>
  <si>
    <t>Face_Plate_V2</t>
  </si>
  <si>
    <t>Mounting_Bracket_V5</t>
  </si>
  <si>
    <t>0.5 x 1.5 x 24</t>
  </si>
  <si>
    <t>https://www.onlinemetals.com/en/buy/aluminum/0-5-x-1-5-aluminum-rectangle-bar-6061-t6511-extruded/pid/1167</t>
  </si>
  <si>
    <t>KneeBraceTop_V2</t>
  </si>
  <si>
    <t>Kydex</t>
  </si>
  <si>
    <t>0.125 x 12 x 12</t>
  </si>
  <si>
    <t>McMaster-Carr</t>
  </si>
  <si>
    <t>https://www.mcmaster.com/8650k11-8650K112</t>
  </si>
  <si>
    <t>KneeBraceTop-Back_V2</t>
  </si>
  <si>
    <t>KneeBraceBottom_V2</t>
  </si>
  <si>
    <t>Motors</t>
  </si>
  <si>
    <t>N/A</t>
  </si>
  <si>
    <t>Maxxon</t>
  </si>
  <si>
    <t>Total</t>
  </si>
  <si>
    <t>HARDWARE</t>
  </si>
  <si>
    <t>M4 x 20mm (100 pack)</t>
  </si>
  <si>
    <t>SS A2-70</t>
  </si>
  <si>
    <t>Copper State</t>
  </si>
  <si>
    <t>http://copperstate.com/shop/605/socket-head-cap-screws</t>
  </si>
  <si>
    <t>M4 x 10mm (100 pack)</t>
  </si>
  <si>
    <t>M3 x 10mm (100 pack)</t>
  </si>
  <si>
    <t>M3 x 20mm (100 pack)</t>
  </si>
  <si>
    <t>Shoulder screw</t>
  </si>
  <si>
    <t>316 SS</t>
  </si>
  <si>
    <t>0.25 Shoulder, 10-32</t>
  </si>
  <si>
    <t>https://www.mcmaster.com/90318a402</t>
  </si>
  <si>
    <t>Nylon Insert Locknut (50 Pack)</t>
  </si>
  <si>
    <t>10-32 Thread Size</t>
  </si>
  <si>
    <t>https://www.mcmaster.com/90715a115</t>
  </si>
  <si>
    <t>Bearings for Bearing_Block_V1</t>
  </si>
  <si>
    <t>Steel</t>
  </si>
  <si>
    <t>3mm W, ID 6mm, OD 10mm</t>
  </si>
  <si>
    <t>https://www.mcmaster.com/standard-ball-and-roller-bearings</t>
  </si>
  <si>
    <t>Shipping - Online Metals</t>
  </si>
  <si>
    <t>Amount Purchased</t>
  </si>
  <si>
    <t>Amount to Purchase</t>
  </si>
  <si>
    <t>Budget</t>
  </si>
  <si>
    <t>Bill of Materials</t>
  </si>
  <si>
    <t>May 4th, 2020</t>
  </si>
  <si>
    <t>Part No.</t>
  </si>
  <si>
    <t>Other Parts to Purchase</t>
  </si>
  <si>
    <t>H2</t>
  </si>
  <si>
    <t>Plastic Hinge</t>
  </si>
  <si>
    <t>https://www.mcmaster.com/1635a25</t>
  </si>
  <si>
    <t>HDPE</t>
  </si>
  <si>
    <t>H4</t>
  </si>
  <si>
    <t>Amazon</t>
  </si>
  <si>
    <t>M5 Bicycle Barrel Adjuster</t>
  </si>
  <si>
    <t>https://www.amazon.com/Xmomx-Derailleur-Downtube-Adjusters-Cycling/dp/B07XG53R98/ref=sr_1_4?dchild=1&amp;keywords=barrel+adjuster&amp;qid=1588654787&amp;sr=8-4</t>
  </si>
  <si>
    <t>1 (10)</t>
  </si>
  <si>
    <t>K3</t>
  </si>
  <si>
    <t>K4</t>
  </si>
  <si>
    <t>*Any part numbers in this section refer to purchasable parts in the CAD drawings*</t>
  </si>
  <si>
    <t>Timing pulley stock</t>
  </si>
  <si>
    <t>Aluminum</t>
  </si>
  <si>
    <t>SDP-SI</t>
  </si>
  <si>
    <t>http://shop.sdp-si.com/catalog/product/?id=A_6A52M030GT18</t>
  </si>
  <si>
    <t>M5 Threaded Couplers</t>
  </si>
  <si>
    <t>https://www.mcmaster.com/93590a105</t>
  </si>
  <si>
    <t>Timing belt</t>
  </si>
  <si>
    <t>Neoprene</t>
  </si>
  <si>
    <t>http://shop.sdp-si.com/catalog/product/?id=A36R53M113060</t>
  </si>
  <si>
    <t>https://www.amazon.com/gp/product/B01L7PCRB6/ref=ppx_yo_dt_b_asin_title_o00_s00?ie=UTF8&amp;psc=1</t>
  </si>
  <si>
    <t>Bearings for Bearing Block Output (Pack of 8)</t>
  </si>
  <si>
    <t>MM1</t>
  </si>
  <si>
    <t>MM7</t>
  </si>
  <si>
    <t>MM8</t>
  </si>
  <si>
    <t>MM9</t>
  </si>
  <si>
    <t>MM10</t>
  </si>
  <si>
    <t>Total After all Purchases</t>
  </si>
  <si>
    <t>Remaining Budget</t>
  </si>
  <si>
    <t>19F13 - BHET CAPSTONE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</si>
</sst>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1" fontId="0" fillId="0" borderId="0" xfId="0" applyNumberFormat="1"/>
    <xf numFmtId="0" fontId="0" fillId="0" borderId="1" xfId="0" applyBorder="1"/>
    <xf numFmtId="11" fontId="0" fillId="0" borderId="1" xfId="0" applyNumberFormat="1" applyBorder="1"/>
    <xf numFmtId="164" fontId="1" fillId="0" borderId="7" xfId="0" applyNumberFormat="1" applyFont="1" applyBorder="1" applyAlignment="1">
      <alignment horizontal="center" vertical="center"/>
    </xf>
    <xf numFmtId="0" fontId="0" fillId="0" borderId="3" xfId="0" applyBorder="1"/>
    <xf numFmtId="11" fontId="0" fillId="0" borderId="3" xfId="0" applyNumberFormat="1" applyBorder="1"/>
    <xf numFmtId="0" fontId="0" fillId="0" borderId="5" xfId="0" applyBorder="1"/>
    <xf numFmtId="0" fontId="0" fillId="0" borderId="10" xfId="0" applyBorder="1"/>
    <xf numFmtId="0" fontId="0" fillId="0" borderId="9" xfId="0" applyBorder="1"/>
    <xf numFmtId="0" fontId="0" fillId="0" borderId="0" xfId="0" applyBorder="1"/>
    <xf numFmtId="49" fontId="1" fillId="0" borderId="8" xfId="0" applyNumberFormat="1" applyFont="1" applyBorder="1" applyAlignment="1">
      <alignment vertical="center"/>
    </xf>
    <xf numFmtId="0" fontId="0" fillId="0" borderId="4" xfId="0" applyFill="1" applyBorder="1"/>
    <xf numFmtId="49" fontId="0" fillId="0" borderId="5" xfId="0" applyNumberFormat="1" applyBorder="1" applyAlignment="1">
      <alignment horizontal="left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/>
    <xf numFmtId="0" fontId="1" fillId="0" borderId="13" xfId="0" applyFont="1" applyBorder="1" applyAlignment="1">
      <alignment vertical="center"/>
    </xf>
    <xf numFmtId="11" fontId="1" fillId="0" borderId="13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horizontal="center" vertical="center"/>
    </xf>
    <xf numFmtId="11" fontId="0" fillId="0" borderId="2" xfId="0" applyNumberFormat="1" applyBorder="1"/>
    <xf numFmtId="0" fontId="1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2" xfId="0" applyFill="1" applyBorder="1"/>
    <xf numFmtId="0" fontId="0" fillId="0" borderId="2" xfId="0" applyNumberForma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164" fontId="3" fillId="2" borderId="19" xfId="1" applyNumberFormat="1" applyBorder="1" applyAlignment="1">
      <alignment horizontal="center" vertical="center"/>
    </xf>
    <xf numFmtId="49" fontId="3" fillId="2" borderId="18" xfId="1" applyNumberFormat="1" applyBorder="1" applyAlignment="1"/>
    <xf numFmtId="0" fontId="3" fillId="2" borderId="2" xfId="1" applyBorder="1" applyAlignment="1">
      <alignment horizontal="left" vertical="center"/>
    </xf>
    <xf numFmtId="11" fontId="3" fillId="2" borderId="2" xfId="1" applyNumberFormat="1" applyBorder="1" applyAlignment="1">
      <alignment horizontal="left" vertical="center"/>
    </xf>
    <xf numFmtId="0" fontId="3" fillId="2" borderId="2" xfId="1" applyBorder="1" applyAlignment="1">
      <alignment horizontal="center" vertical="center"/>
    </xf>
    <xf numFmtId="164" fontId="3" fillId="2" borderId="2" xfId="1" applyNumberFormat="1" applyBorder="1" applyAlignment="1">
      <alignment horizontal="center" vertical="center"/>
    </xf>
    <xf numFmtId="49" fontId="3" fillId="2" borderId="21" xfId="1" applyNumberFormat="1" applyBorder="1" applyAlignment="1"/>
    <xf numFmtId="0" fontId="3" fillId="2" borderId="22" xfId="1" applyBorder="1" applyAlignment="1">
      <alignment vertical="center"/>
    </xf>
    <xf numFmtId="11" fontId="3" fillId="2" borderId="22" xfId="1" applyNumberFormat="1" applyBorder="1" applyAlignment="1">
      <alignment vertical="center"/>
    </xf>
    <xf numFmtId="0" fontId="3" fillId="2" borderId="22" xfId="1" applyBorder="1" applyAlignment="1">
      <alignment horizontal="center" vertical="center"/>
    </xf>
    <xf numFmtId="164" fontId="3" fillId="2" borderId="22" xfId="1" applyNumberFormat="1" applyBorder="1" applyAlignment="1">
      <alignment horizontal="center" vertical="center"/>
    </xf>
    <xf numFmtId="164" fontId="3" fillId="2" borderId="23" xfId="1" applyNumberFormat="1" applyBorder="1" applyAlignment="1">
      <alignment horizontal="center" vertical="center"/>
    </xf>
    <xf numFmtId="49" fontId="3" fillId="2" borderId="16" xfId="1" applyNumberFormat="1" applyBorder="1" applyAlignment="1"/>
    <xf numFmtId="0" fontId="3" fillId="2" borderId="1" xfId="1" applyBorder="1"/>
    <xf numFmtId="11" fontId="3" fillId="2" borderId="1" xfId="1" applyNumberFormat="1" applyBorder="1"/>
    <xf numFmtId="0" fontId="5" fillId="4" borderId="1" xfId="3" applyBorder="1" applyAlignment="1">
      <alignment horizontal="center"/>
    </xf>
    <xf numFmtId="49" fontId="5" fillId="4" borderId="16" xfId="3" applyNumberFormat="1" applyBorder="1" applyAlignment="1"/>
    <xf numFmtId="0" fontId="4" fillId="3" borderId="1" xfId="2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24" xfId="0" applyNumberFormat="1" applyFont="1" applyBorder="1" applyAlignment="1">
      <alignment horizontal="center" vertical="center"/>
    </xf>
    <xf numFmtId="164" fontId="3" fillId="2" borderId="17" xfId="1" applyNumberFormat="1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164" fontId="3" fillId="2" borderId="1" xfId="1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1" fontId="0" fillId="0" borderId="0" xfId="0" applyNumberFormat="1" applyBorder="1"/>
    <xf numFmtId="0" fontId="0" fillId="0" borderId="0" xfId="0" applyAlignment="1"/>
    <xf numFmtId="0" fontId="0" fillId="0" borderId="0" xfId="0" applyFill="1" applyBorder="1" applyAlignment="1">
      <alignment vertical="center"/>
    </xf>
    <xf numFmtId="0" fontId="3" fillId="2" borderId="24" xfId="1" applyBorder="1" applyAlignment="1">
      <alignment horizontal="center" vertical="center"/>
    </xf>
    <xf numFmtId="11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Border="1" applyAlignment="1"/>
    <xf numFmtId="11" fontId="0" fillId="0" borderId="1" xfId="0" applyNumberFormat="1" applyFill="1" applyBorder="1" applyAlignment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/>
    <xf numFmtId="0" fontId="1" fillId="0" borderId="1" xfId="0" applyFont="1" applyBorder="1"/>
    <xf numFmtId="0" fontId="0" fillId="0" borderId="3" xfId="0" applyBorder="1" applyAlignment="1"/>
    <xf numFmtId="11" fontId="0" fillId="0" borderId="3" xfId="0" applyNumberFormat="1" applyFill="1" applyBorder="1" applyAlignment="1"/>
    <xf numFmtId="0" fontId="0" fillId="0" borderId="3" xfId="0" applyFill="1" applyBorder="1" applyAlignment="1">
      <alignment vertical="center"/>
    </xf>
    <xf numFmtId="0" fontId="1" fillId="0" borderId="6" xfId="0" applyFont="1" applyBorder="1"/>
    <xf numFmtId="49" fontId="1" fillId="0" borderId="13" xfId="0" applyNumberFormat="1" applyFont="1" applyBorder="1" applyAlignment="1"/>
    <xf numFmtId="49" fontId="1" fillId="0" borderId="7" xfId="0" applyNumberFormat="1" applyFont="1" applyBorder="1" applyAlignment="1">
      <alignment vertical="center"/>
    </xf>
    <xf numFmtId="16" fontId="0" fillId="0" borderId="0" xfId="0" applyNumberFormat="1" applyAlignment="1"/>
    <xf numFmtId="49" fontId="1" fillId="0" borderId="32" xfId="0" applyNumberFormat="1" applyFont="1" applyBorder="1" applyAlignment="1"/>
    <xf numFmtId="0" fontId="0" fillId="0" borderId="4" xfId="0" applyBorder="1"/>
    <xf numFmtId="0" fontId="0" fillId="0" borderId="8" xfId="0" applyFill="1" applyBorder="1"/>
    <xf numFmtId="164" fontId="0" fillId="0" borderId="24" xfId="0" applyNumberFormat="1" applyBorder="1" applyAlignment="1">
      <alignment horizontal="center" vertical="center"/>
    </xf>
    <xf numFmtId="0" fontId="6" fillId="0" borderId="0" xfId="4"/>
    <xf numFmtId="0" fontId="3" fillId="2" borderId="33" xfId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0" fillId="0" borderId="3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5" fillId="4" borderId="24" xfId="3" applyBorder="1" applyAlignment="1">
      <alignment horizontal="left" vertical="center"/>
    </xf>
    <xf numFmtId="0" fontId="5" fillId="4" borderId="25" xfId="3" applyBorder="1" applyAlignment="1">
      <alignment horizontal="left" vertical="center"/>
    </xf>
    <xf numFmtId="0" fontId="5" fillId="4" borderId="3" xfId="3" applyBorder="1" applyAlignment="1">
      <alignment horizontal="left" vertical="center"/>
    </xf>
    <xf numFmtId="11" fontId="5" fillId="4" borderId="24" xfId="3" applyNumberFormat="1" applyBorder="1" applyAlignment="1">
      <alignment horizontal="left" vertical="center"/>
    </xf>
    <xf numFmtId="11" fontId="5" fillId="4" borderId="25" xfId="3" applyNumberFormat="1" applyBorder="1" applyAlignment="1">
      <alignment horizontal="left" vertical="center"/>
    </xf>
    <xf numFmtId="11" fontId="5" fillId="4" borderId="3" xfId="3" applyNumberFormat="1" applyBorder="1" applyAlignment="1">
      <alignment horizontal="left" vertical="center"/>
    </xf>
    <xf numFmtId="0" fontId="5" fillId="4" borderId="24" xfId="3" applyBorder="1" applyAlignment="1">
      <alignment horizontal="center" vertical="center"/>
    </xf>
    <xf numFmtId="0" fontId="5" fillId="4" borderId="25" xfId="3" applyBorder="1" applyAlignment="1">
      <alignment horizontal="center" vertical="center"/>
    </xf>
    <xf numFmtId="0" fontId="5" fillId="4" borderId="3" xfId="3" applyBorder="1" applyAlignment="1">
      <alignment horizontal="center" vertical="center"/>
    </xf>
    <xf numFmtId="164" fontId="5" fillId="4" borderId="24" xfId="3" applyNumberFormat="1" applyBorder="1" applyAlignment="1">
      <alignment horizontal="center" vertical="center"/>
    </xf>
    <xf numFmtId="164" fontId="5" fillId="4" borderId="25" xfId="3" applyNumberFormat="1" applyBorder="1" applyAlignment="1">
      <alignment horizontal="center" vertical="center"/>
    </xf>
    <xf numFmtId="164" fontId="5" fillId="4" borderId="3" xfId="3" applyNumberFormat="1" applyBorder="1" applyAlignment="1">
      <alignment horizontal="center" vertical="center"/>
    </xf>
    <xf numFmtId="164" fontId="5" fillId="4" borderId="28" xfId="3" applyNumberFormat="1" applyBorder="1" applyAlignment="1">
      <alignment horizontal="center" vertical="center"/>
    </xf>
    <xf numFmtId="164" fontId="5" fillId="4" borderId="29" xfId="3" applyNumberFormat="1" applyBorder="1" applyAlignment="1">
      <alignment horizontal="center" vertical="center"/>
    </xf>
    <xf numFmtId="164" fontId="5" fillId="4" borderId="15" xfId="3" applyNumberFormat="1" applyBorder="1" applyAlignment="1">
      <alignment horizontal="center" vertical="center"/>
    </xf>
    <xf numFmtId="164" fontId="3" fillId="2" borderId="28" xfId="1" applyNumberFormat="1" applyBorder="1" applyAlignment="1">
      <alignment horizontal="center" vertical="center"/>
    </xf>
    <xf numFmtId="164" fontId="3" fillId="2" borderId="29" xfId="1" applyNumberFormat="1" applyBorder="1" applyAlignment="1">
      <alignment horizontal="center" vertical="center"/>
    </xf>
    <xf numFmtId="164" fontId="3" fillId="2" borderId="15" xfId="1" applyNumberForma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2" borderId="24" xfId="1" applyBorder="1" applyAlignment="1">
      <alignment horizontal="left" vertical="center"/>
    </xf>
    <xf numFmtId="0" fontId="3" fillId="2" borderId="25" xfId="1" applyBorder="1" applyAlignment="1">
      <alignment horizontal="left" vertical="center"/>
    </xf>
    <xf numFmtId="0" fontId="3" fillId="2" borderId="3" xfId="1" applyBorder="1" applyAlignment="1">
      <alignment horizontal="left" vertical="center"/>
    </xf>
    <xf numFmtId="11" fontId="3" fillId="2" borderId="24" xfId="1" applyNumberFormat="1" applyBorder="1" applyAlignment="1">
      <alignment horizontal="left" vertical="center"/>
    </xf>
    <xf numFmtId="11" fontId="3" fillId="2" borderId="25" xfId="1" applyNumberFormat="1" applyBorder="1" applyAlignment="1">
      <alignment horizontal="left" vertical="center"/>
    </xf>
    <xf numFmtId="11" fontId="3" fillId="2" borderId="3" xfId="1" applyNumberFormat="1" applyBorder="1" applyAlignment="1">
      <alignment horizontal="left" vertical="center"/>
    </xf>
    <xf numFmtId="0" fontId="3" fillId="2" borderId="24" xfId="1" applyBorder="1" applyAlignment="1">
      <alignment horizontal="center" vertical="center"/>
    </xf>
    <xf numFmtId="0" fontId="3" fillId="2" borderId="25" xfId="1" applyBorder="1" applyAlignment="1">
      <alignment horizontal="center" vertical="center"/>
    </xf>
    <xf numFmtId="0" fontId="3" fillId="2" borderId="3" xfId="1" applyBorder="1" applyAlignment="1">
      <alignment horizontal="center" vertical="center"/>
    </xf>
    <xf numFmtId="164" fontId="3" fillId="2" borderId="24" xfId="1" applyNumberFormat="1" applyBorder="1" applyAlignment="1">
      <alignment horizontal="center" vertical="center"/>
    </xf>
    <xf numFmtId="164" fontId="3" fillId="2" borderId="25" xfId="1" applyNumberFormat="1" applyBorder="1" applyAlignment="1">
      <alignment horizontal="center" vertical="center"/>
    </xf>
    <xf numFmtId="164" fontId="3" fillId="2" borderId="3" xfId="1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1" fontId="1" fillId="0" borderId="13" xfId="0" applyNumberFormat="1" applyFont="1" applyBorder="1" applyAlignment="1">
      <alignment horizontal="center"/>
    </xf>
    <xf numFmtId="164" fontId="1" fillId="0" borderId="7" xfId="0" applyNumberFormat="1" applyFont="1" applyBorder="1"/>
    <xf numFmtId="164" fontId="1" fillId="0" borderId="35" xfId="0" applyNumberFormat="1" applyFont="1" applyBorder="1" applyAlignment="1">
      <alignment horizontal="center"/>
    </xf>
  </cellXfs>
  <cellStyles count="5">
    <cellStyle name="Bad" xfId="2" builtinId="27"/>
    <cellStyle name="Good" xfId="1" builtinId="26"/>
    <cellStyle name="Hyperlink" xfId="4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hop.sdp-si.com/catalog/product/?id=A36R53M113060" TargetMode="External"/><Relationship Id="rId2" Type="http://schemas.openxmlformats.org/officeDocument/2006/relationships/hyperlink" Target="https://www.mcmaster.com/93590a105" TargetMode="External"/><Relationship Id="rId1" Type="http://schemas.openxmlformats.org/officeDocument/2006/relationships/hyperlink" Target="http://shop.sdp-si.com/catalog/product/?id=A_6A52M030GT1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mazon.com/gp/product/B01L7PCRB6/ref=ppx_yo_dt_b_asin_title_o00_s00?ie=UTF8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7DFD-FB30-4492-93EF-7349BAA034B6}">
  <sheetPr>
    <pageSetUpPr fitToPage="1"/>
  </sheetPr>
  <dimension ref="A1:K51"/>
  <sheetViews>
    <sheetView tabSelected="1" zoomScale="90" zoomScaleNormal="90" workbookViewId="0">
      <selection activeCell="A2" sqref="A2:B2"/>
    </sheetView>
  </sheetViews>
  <sheetFormatPr defaultColWidth="8.85546875" defaultRowHeight="15" x14ac:dyDescent="0.25"/>
  <cols>
    <col min="1" max="1" width="11" bestFit="1" customWidth="1"/>
    <col min="2" max="2" width="43.28515625" customWidth="1"/>
    <col min="3" max="3" width="10" bestFit="1" customWidth="1"/>
    <col min="4" max="4" width="25.5703125" bestFit="1" customWidth="1"/>
    <col min="5" max="5" width="14.140625" style="4" bestFit="1" customWidth="1"/>
    <col min="6" max="6" width="5.140625" bestFit="1" customWidth="1"/>
    <col min="7" max="7" width="10.85546875" style="2" bestFit="1" customWidth="1"/>
    <col min="8" max="8" width="10.140625" style="2" bestFit="1" customWidth="1"/>
    <col min="9" max="9" width="109.28515625" bestFit="1" customWidth="1"/>
    <col min="10" max="10" width="11" customWidth="1"/>
    <col min="11" max="11" width="10.7109375" customWidth="1"/>
  </cols>
  <sheetData>
    <row r="1" spans="1:9" x14ac:dyDescent="0.25">
      <c r="D1" s="60" t="s">
        <v>0</v>
      </c>
    </row>
    <row r="2" spans="1:9" x14ac:dyDescent="0.25">
      <c r="A2" s="93" t="s">
        <v>95</v>
      </c>
      <c r="B2" s="93"/>
      <c r="D2" s="59" t="s">
        <v>1</v>
      </c>
    </row>
    <row r="3" spans="1:9" x14ac:dyDescent="0.25">
      <c r="A3" s="93" t="s">
        <v>61</v>
      </c>
      <c r="B3" s="93"/>
      <c r="D3" s="54" t="s">
        <v>2</v>
      </c>
    </row>
    <row r="4" spans="1:9" x14ac:dyDescent="0.25">
      <c r="A4" s="93" t="s">
        <v>62</v>
      </c>
      <c r="B4" s="93"/>
      <c r="D4" s="56" t="s">
        <v>3</v>
      </c>
    </row>
    <row r="5" spans="1:9" ht="15.75" thickBot="1" x14ac:dyDescent="0.3"/>
    <row r="6" spans="1:9" ht="15.75" thickBot="1" x14ac:dyDescent="0.3">
      <c r="A6" s="11" t="s">
        <v>4</v>
      </c>
      <c r="B6" s="19" t="s">
        <v>5</v>
      </c>
      <c r="C6" s="20" t="s">
        <v>6</v>
      </c>
      <c r="D6" s="20" t="s">
        <v>7</v>
      </c>
      <c r="E6" s="21" t="s">
        <v>8</v>
      </c>
      <c r="F6" s="24" t="s">
        <v>9</v>
      </c>
      <c r="G6" s="22" t="s">
        <v>10</v>
      </c>
      <c r="H6" s="7" t="s">
        <v>11</v>
      </c>
      <c r="I6" s="14" t="s">
        <v>12</v>
      </c>
    </row>
    <row r="7" spans="1:9" x14ac:dyDescent="0.25">
      <c r="A7" s="12">
        <v>1</v>
      </c>
      <c r="B7" s="45" t="s">
        <v>13</v>
      </c>
      <c r="C7" s="46" t="s">
        <v>14</v>
      </c>
      <c r="D7" s="46" t="s">
        <v>15</v>
      </c>
      <c r="E7" s="47" t="s">
        <v>16</v>
      </c>
      <c r="F7" s="48">
        <v>1</v>
      </c>
      <c r="G7" s="49">
        <v>6.3</v>
      </c>
      <c r="H7" s="50">
        <f>F7*G7</f>
        <v>6.3</v>
      </c>
      <c r="I7" s="15" t="s">
        <v>17</v>
      </c>
    </row>
    <row r="8" spans="1:9" x14ac:dyDescent="0.25">
      <c r="A8" s="13">
        <v>2</v>
      </c>
      <c r="B8" s="51" t="s">
        <v>18</v>
      </c>
      <c r="C8" s="120" t="s">
        <v>14</v>
      </c>
      <c r="D8" s="120" t="s">
        <v>19</v>
      </c>
      <c r="E8" s="123" t="s">
        <v>16</v>
      </c>
      <c r="F8" s="126">
        <v>1</v>
      </c>
      <c r="G8" s="129">
        <v>10.050000000000001</v>
      </c>
      <c r="H8" s="115">
        <f>F8*G8</f>
        <v>10.050000000000001</v>
      </c>
      <c r="I8" s="97" t="s">
        <v>20</v>
      </c>
    </row>
    <row r="9" spans="1:9" x14ac:dyDescent="0.25">
      <c r="A9" s="13">
        <v>3</v>
      </c>
      <c r="B9" s="51" t="s">
        <v>21</v>
      </c>
      <c r="C9" s="121"/>
      <c r="D9" s="121"/>
      <c r="E9" s="124"/>
      <c r="F9" s="127"/>
      <c r="G9" s="130"/>
      <c r="H9" s="116"/>
      <c r="I9" s="98"/>
    </row>
    <row r="10" spans="1:9" x14ac:dyDescent="0.25">
      <c r="A10" s="13">
        <v>4</v>
      </c>
      <c r="B10" s="51" t="s">
        <v>22</v>
      </c>
      <c r="C10" s="121"/>
      <c r="D10" s="121"/>
      <c r="E10" s="124"/>
      <c r="F10" s="127"/>
      <c r="G10" s="130"/>
      <c r="H10" s="116"/>
      <c r="I10" s="98"/>
    </row>
    <row r="11" spans="1:9" x14ac:dyDescent="0.25">
      <c r="A11" s="13">
        <v>5</v>
      </c>
      <c r="B11" s="51" t="s">
        <v>23</v>
      </c>
      <c r="C11" s="122"/>
      <c r="D11" s="122"/>
      <c r="E11" s="125"/>
      <c r="F11" s="128"/>
      <c r="G11" s="131"/>
      <c r="H11" s="117"/>
      <c r="I11" s="99"/>
    </row>
    <row r="12" spans="1:9" x14ac:dyDescent="0.25">
      <c r="A12" s="13">
        <v>6</v>
      </c>
      <c r="B12" s="51" t="s">
        <v>24</v>
      </c>
      <c r="C12" s="52" t="s">
        <v>14</v>
      </c>
      <c r="D12" s="52" t="s">
        <v>25</v>
      </c>
      <c r="E12" s="53" t="s">
        <v>16</v>
      </c>
      <c r="F12" s="64">
        <v>1</v>
      </c>
      <c r="G12" s="65">
        <v>12.06</v>
      </c>
      <c r="H12" s="63">
        <f>F12*G12</f>
        <v>12.06</v>
      </c>
      <c r="I12" s="16" t="s">
        <v>26</v>
      </c>
    </row>
    <row r="13" spans="1:9" x14ac:dyDescent="0.25">
      <c r="A13" s="13">
        <v>7</v>
      </c>
      <c r="B13" s="55" t="s">
        <v>27</v>
      </c>
      <c r="C13" s="100" t="s">
        <v>28</v>
      </c>
      <c r="D13" s="100" t="s">
        <v>29</v>
      </c>
      <c r="E13" s="103" t="s">
        <v>30</v>
      </c>
      <c r="F13" s="106">
        <v>2</v>
      </c>
      <c r="G13" s="109">
        <v>10.16</v>
      </c>
      <c r="H13" s="112">
        <f>F13*G13</f>
        <v>20.32</v>
      </c>
      <c r="I13" s="97" t="s">
        <v>31</v>
      </c>
    </row>
    <row r="14" spans="1:9" x14ac:dyDescent="0.25">
      <c r="A14" s="13">
        <v>8</v>
      </c>
      <c r="B14" s="55" t="s">
        <v>32</v>
      </c>
      <c r="C14" s="101"/>
      <c r="D14" s="101"/>
      <c r="E14" s="104"/>
      <c r="F14" s="107"/>
      <c r="G14" s="110"/>
      <c r="H14" s="113"/>
      <c r="I14" s="98"/>
    </row>
    <row r="15" spans="1:9" x14ac:dyDescent="0.25">
      <c r="A15" s="13">
        <v>9</v>
      </c>
      <c r="B15" s="55" t="s">
        <v>33</v>
      </c>
      <c r="C15" s="102"/>
      <c r="D15" s="102"/>
      <c r="E15" s="105"/>
      <c r="F15" s="108"/>
      <c r="G15" s="111"/>
      <c r="H15" s="114"/>
      <c r="I15" s="99"/>
    </row>
    <row r="16" spans="1:9" ht="15.75" thickBot="1" x14ac:dyDescent="0.3">
      <c r="A16" s="38">
        <v>10</v>
      </c>
      <c r="B16" s="40" t="s">
        <v>34</v>
      </c>
      <c r="C16" s="41" t="s">
        <v>35</v>
      </c>
      <c r="D16" s="41" t="s">
        <v>35</v>
      </c>
      <c r="E16" s="42" t="s">
        <v>36</v>
      </c>
      <c r="F16" s="43">
        <v>2</v>
      </c>
      <c r="G16" s="44">
        <v>815.73</v>
      </c>
      <c r="H16" s="39">
        <f>F16*G16</f>
        <v>1631.46</v>
      </c>
      <c r="I16" s="37"/>
    </row>
    <row r="17" spans="1:9" ht="15.75" thickBot="1" x14ac:dyDescent="0.3">
      <c r="F17" s="1"/>
      <c r="G17" s="17" t="s">
        <v>37</v>
      </c>
      <c r="H17" s="18">
        <f>SUM(H7:H16)</f>
        <v>1680.19</v>
      </c>
    </row>
    <row r="18" spans="1:9" ht="15.75" thickBot="1" x14ac:dyDescent="0.3">
      <c r="A18" t="s">
        <v>76</v>
      </c>
      <c r="F18" s="1"/>
      <c r="G18" s="3"/>
    </row>
    <row r="19" spans="1:9" ht="15.75" thickBot="1" x14ac:dyDescent="0.3">
      <c r="A19" s="78" t="s">
        <v>63</v>
      </c>
      <c r="B19" s="86" t="s">
        <v>38</v>
      </c>
      <c r="C19" s="20" t="s">
        <v>6</v>
      </c>
      <c r="D19" s="20" t="s">
        <v>7</v>
      </c>
      <c r="E19" s="21" t="s">
        <v>8</v>
      </c>
      <c r="F19" s="24" t="s">
        <v>9</v>
      </c>
      <c r="G19" s="22" t="s">
        <v>10</v>
      </c>
      <c r="H19" s="7" t="s">
        <v>11</v>
      </c>
      <c r="I19" s="14" t="s">
        <v>12</v>
      </c>
    </row>
    <row r="20" spans="1:9" x14ac:dyDescent="0.25">
      <c r="A20" s="5"/>
      <c r="B20" s="87" t="s">
        <v>39</v>
      </c>
      <c r="C20" s="8" t="s">
        <v>40</v>
      </c>
      <c r="D20" s="8" t="s">
        <v>35</v>
      </c>
      <c r="E20" s="9" t="s">
        <v>41</v>
      </c>
      <c r="F20" s="25">
        <v>1</v>
      </c>
      <c r="G20" s="28">
        <v>8.76</v>
      </c>
      <c r="H20" s="31">
        <f>F20*G20</f>
        <v>8.76</v>
      </c>
      <c r="I20" s="94" t="s">
        <v>42</v>
      </c>
    </row>
    <row r="21" spans="1:9" x14ac:dyDescent="0.25">
      <c r="A21" s="5"/>
      <c r="B21" s="10" t="s">
        <v>43</v>
      </c>
      <c r="C21" s="5" t="s">
        <v>40</v>
      </c>
      <c r="D21" s="5" t="s">
        <v>35</v>
      </c>
      <c r="E21" s="6" t="s">
        <v>41</v>
      </c>
      <c r="F21" s="26">
        <v>1</v>
      </c>
      <c r="G21" s="29">
        <v>6.2</v>
      </c>
      <c r="H21" s="32">
        <f t="shared" ref="H21:H24" si="0">F21*G21</f>
        <v>6.2</v>
      </c>
      <c r="I21" s="95"/>
    </row>
    <row r="22" spans="1:9" x14ac:dyDescent="0.25">
      <c r="A22" s="5"/>
      <c r="B22" s="10" t="s">
        <v>44</v>
      </c>
      <c r="C22" s="5" t="s">
        <v>40</v>
      </c>
      <c r="D22" s="5" t="s">
        <v>35</v>
      </c>
      <c r="E22" s="6" t="s">
        <v>41</v>
      </c>
      <c r="F22" s="26">
        <v>1</v>
      </c>
      <c r="G22" s="29">
        <v>4.09</v>
      </c>
      <c r="H22" s="32">
        <f t="shared" si="0"/>
        <v>4.09</v>
      </c>
      <c r="I22" s="95"/>
    </row>
    <row r="23" spans="1:9" x14ac:dyDescent="0.25">
      <c r="A23" s="5"/>
      <c r="B23" s="10" t="s">
        <v>45</v>
      </c>
      <c r="C23" s="5" t="s">
        <v>40</v>
      </c>
      <c r="D23" s="5" t="s">
        <v>35</v>
      </c>
      <c r="E23" s="6" t="s">
        <v>41</v>
      </c>
      <c r="F23" s="26">
        <v>1</v>
      </c>
      <c r="G23" s="29">
        <v>5.77</v>
      </c>
      <c r="H23" s="32">
        <f t="shared" si="0"/>
        <v>5.77</v>
      </c>
      <c r="I23" s="96"/>
    </row>
    <row r="24" spans="1:9" x14ac:dyDescent="0.25">
      <c r="A24" s="5" t="s">
        <v>74</v>
      </c>
      <c r="B24" s="10" t="s">
        <v>46</v>
      </c>
      <c r="C24" s="5" t="s">
        <v>47</v>
      </c>
      <c r="D24" s="5" t="s">
        <v>48</v>
      </c>
      <c r="E24" s="6" t="s">
        <v>30</v>
      </c>
      <c r="F24" s="26">
        <v>4</v>
      </c>
      <c r="G24" s="29">
        <v>5.32</v>
      </c>
      <c r="H24" s="32">
        <f t="shared" si="0"/>
        <v>21.28</v>
      </c>
      <c r="I24" s="10" t="s">
        <v>49</v>
      </c>
    </row>
    <row r="25" spans="1:9" x14ac:dyDescent="0.25">
      <c r="A25" s="5" t="s">
        <v>75</v>
      </c>
      <c r="B25" s="10" t="s">
        <v>50</v>
      </c>
      <c r="C25" s="5" t="s">
        <v>47</v>
      </c>
      <c r="D25" s="34" t="s">
        <v>51</v>
      </c>
      <c r="E25" s="6" t="s">
        <v>30</v>
      </c>
      <c r="F25" s="26">
        <v>2</v>
      </c>
      <c r="G25" s="29">
        <v>4.71</v>
      </c>
      <c r="H25" s="32">
        <f t="shared" ref="H25:H30" si="1">F25*G25</f>
        <v>9.42</v>
      </c>
      <c r="I25" s="10" t="s">
        <v>52</v>
      </c>
    </row>
    <row r="26" spans="1:9" x14ac:dyDescent="0.25">
      <c r="A26" s="5" t="s">
        <v>88</v>
      </c>
      <c r="B26" s="64" t="s">
        <v>77</v>
      </c>
      <c r="C26" s="64" t="s">
        <v>78</v>
      </c>
      <c r="D26" s="64"/>
      <c r="E26" s="64" t="s">
        <v>79</v>
      </c>
      <c r="F26" s="64">
        <v>1</v>
      </c>
      <c r="G26" s="29">
        <v>45.86</v>
      </c>
      <c r="H26" s="29">
        <f t="shared" si="1"/>
        <v>45.86</v>
      </c>
      <c r="I26" s="90" t="s">
        <v>80</v>
      </c>
    </row>
    <row r="27" spans="1:9" x14ac:dyDescent="0.25">
      <c r="A27" s="5" t="s">
        <v>89</v>
      </c>
      <c r="B27" s="91" t="s">
        <v>81</v>
      </c>
      <c r="C27" s="71" t="s">
        <v>54</v>
      </c>
      <c r="D27" s="71"/>
      <c r="E27" s="71" t="s">
        <v>30</v>
      </c>
      <c r="F27" s="71">
        <v>10</v>
      </c>
      <c r="G27" s="29">
        <v>0.42</v>
      </c>
      <c r="H27" s="29">
        <f t="shared" si="1"/>
        <v>4.2</v>
      </c>
      <c r="I27" s="90" t="s">
        <v>82</v>
      </c>
    </row>
    <row r="28" spans="1:9" x14ac:dyDescent="0.25">
      <c r="A28" s="5" t="s">
        <v>90</v>
      </c>
      <c r="B28" s="91" t="s">
        <v>83</v>
      </c>
      <c r="C28" s="71" t="s">
        <v>84</v>
      </c>
      <c r="D28" s="71"/>
      <c r="E28" s="71" t="s">
        <v>79</v>
      </c>
      <c r="F28" s="71">
        <v>2</v>
      </c>
      <c r="G28" s="89">
        <v>7.02</v>
      </c>
      <c r="H28" s="92">
        <f t="shared" si="1"/>
        <v>14.04</v>
      </c>
      <c r="I28" s="90" t="s">
        <v>85</v>
      </c>
    </row>
    <row r="29" spans="1:9" x14ac:dyDescent="0.25">
      <c r="A29" s="5" t="s">
        <v>91</v>
      </c>
      <c r="B29" s="91" t="s">
        <v>87</v>
      </c>
      <c r="C29" s="71" t="s">
        <v>54</v>
      </c>
      <c r="D29" s="71"/>
      <c r="E29" s="71" t="s">
        <v>70</v>
      </c>
      <c r="F29" s="71">
        <v>1</v>
      </c>
      <c r="G29" s="89">
        <v>6.95</v>
      </c>
      <c r="H29" s="92">
        <f t="shared" si="1"/>
        <v>6.95</v>
      </c>
      <c r="I29" s="90" t="s">
        <v>86</v>
      </c>
    </row>
    <row r="30" spans="1:9" ht="15.75" thickBot="1" x14ac:dyDescent="0.3">
      <c r="A30" s="5" t="s">
        <v>92</v>
      </c>
      <c r="B30" s="88" t="s">
        <v>53</v>
      </c>
      <c r="C30" s="35" t="s">
        <v>54</v>
      </c>
      <c r="D30" s="36" t="s">
        <v>55</v>
      </c>
      <c r="E30" s="23" t="s">
        <v>30</v>
      </c>
      <c r="F30" s="27">
        <v>2</v>
      </c>
      <c r="G30" s="30">
        <v>12.06</v>
      </c>
      <c r="H30" s="33">
        <f t="shared" si="1"/>
        <v>24.12</v>
      </c>
      <c r="I30" s="13" t="s">
        <v>56</v>
      </c>
    </row>
    <row r="31" spans="1:9" ht="15.75" thickBot="1" x14ac:dyDescent="0.3">
      <c r="F31" s="1"/>
      <c r="G31" s="17" t="s">
        <v>37</v>
      </c>
      <c r="H31" s="18">
        <f>SUM(H20:H30)</f>
        <v>150.69</v>
      </c>
    </row>
    <row r="32" spans="1:9" ht="15.75" thickBot="1" x14ac:dyDescent="0.3">
      <c r="F32" s="1"/>
      <c r="G32" s="3"/>
    </row>
    <row r="33" spans="1:11" ht="15.75" thickBot="1" x14ac:dyDescent="0.3">
      <c r="A33" s="82" t="s">
        <v>63</v>
      </c>
      <c r="B33" s="83" t="s">
        <v>64</v>
      </c>
      <c r="C33" s="20" t="s">
        <v>6</v>
      </c>
      <c r="D33" s="20" t="s">
        <v>7</v>
      </c>
      <c r="E33" s="21" t="s">
        <v>8</v>
      </c>
      <c r="F33" s="24" t="s">
        <v>9</v>
      </c>
      <c r="G33" s="22" t="s">
        <v>10</v>
      </c>
      <c r="H33" s="22" t="s">
        <v>11</v>
      </c>
      <c r="I33" s="84" t="s">
        <v>12</v>
      </c>
    </row>
    <row r="34" spans="1:11" x14ac:dyDescent="0.25">
      <c r="A34" s="8" t="s">
        <v>65</v>
      </c>
      <c r="B34" s="8" t="s">
        <v>66</v>
      </c>
      <c r="C34" s="79" t="s">
        <v>68</v>
      </c>
      <c r="D34" s="79" t="s">
        <v>35</v>
      </c>
      <c r="E34" s="80" t="s">
        <v>30</v>
      </c>
      <c r="F34" s="79">
        <v>2</v>
      </c>
      <c r="G34" s="79">
        <v>4.49</v>
      </c>
      <c r="H34" s="79">
        <f>F34*G34</f>
        <v>8.98</v>
      </c>
      <c r="I34" s="81" t="s">
        <v>67</v>
      </c>
    </row>
    <row r="35" spans="1:11" x14ac:dyDescent="0.25">
      <c r="A35" s="5" t="s">
        <v>69</v>
      </c>
      <c r="B35" s="5" t="s">
        <v>71</v>
      </c>
      <c r="C35" s="77" t="s">
        <v>35</v>
      </c>
      <c r="D35" s="77" t="s">
        <v>35</v>
      </c>
      <c r="E35" s="75" t="s">
        <v>70</v>
      </c>
      <c r="F35" s="74" t="s">
        <v>73</v>
      </c>
      <c r="G35" s="74">
        <v>8.99</v>
      </c>
      <c r="H35" s="74">
        <v>8.99</v>
      </c>
      <c r="I35" s="76" t="s">
        <v>72</v>
      </c>
    </row>
    <row r="36" spans="1:11" x14ac:dyDescent="0.25">
      <c r="A36" s="38"/>
      <c r="B36" s="38"/>
      <c r="C36" s="73"/>
      <c r="D36" s="85"/>
      <c r="E36" s="72"/>
      <c r="F36" s="69"/>
      <c r="G36" s="69"/>
      <c r="H36" s="69"/>
      <c r="I36" s="70"/>
    </row>
    <row r="37" spans="1:11" x14ac:dyDescent="0.25">
      <c r="A37" s="38"/>
      <c r="B37" s="38"/>
      <c r="C37" s="69"/>
      <c r="D37" s="69"/>
      <c r="E37" s="69"/>
      <c r="F37" s="69"/>
      <c r="G37" s="69"/>
      <c r="H37" s="69"/>
      <c r="I37" s="70"/>
    </row>
    <row r="38" spans="1:11" x14ac:dyDescent="0.25">
      <c r="B38" s="13"/>
      <c r="C38" s="13"/>
      <c r="D38" s="13"/>
      <c r="E38" s="68"/>
      <c r="F38" s="13"/>
      <c r="G38" s="67"/>
      <c r="H38" s="67"/>
      <c r="I38" s="13"/>
    </row>
    <row r="40" spans="1:11" x14ac:dyDescent="0.25">
      <c r="B40" s="66" t="s">
        <v>0</v>
      </c>
      <c r="E40" s="132" t="s">
        <v>57</v>
      </c>
      <c r="F40" s="132"/>
      <c r="G40" s="132"/>
      <c r="H40" s="57">
        <v>21.92</v>
      </c>
    </row>
    <row r="41" spans="1:11" x14ac:dyDescent="0.25">
      <c r="B41" s="64" t="s">
        <v>1</v>
      </c>
      <c r="E41" s="132" t="s">
        <v>58</v>
      </c>
      <c r="F41" s="132"/>
      <c r="G41" s="132"/>
      <c r="H41" s="61">
        <f>H16+H12+H8+H7+H40</f>
        <v>1681.79</v>
      </c>
    </row>
    <row r="42" spans="1:11" x14ac:dyDescent="0.25">
      <c r="B42" s="54" t="s">
        <v>2</v>
      </c>
      <c r="E42" s="133" t="s">
        <v>59</v>
      </c>
      <c r="F42" s="133"/>
      <c r="G42" s="133"/>
      <c r="H42" s="58">
        <f>H31+SUM(H34:H39)</f>
        <v>168.66</v>
      </c>
    </row>
    <row r="43" spans="1:11" x14ac:dyDescent="0.25">
      <c r="B43" s="56" t="s">
        <v>3</v>
      </c>
      <c r="E43" s="133" t="s">
        <v>60</v>
      </c>
      <c r="F43" s="133"/>
      <c r="G43" s="133"/>
      <c r="H43" s="58">
        <v>2250</v>
      </c>
    </row>
    <row r="44" spans="1:11" ht="15.75" thickBot="1" x14ac:dyDescent="0.3">
      <c r="E44" s="134"/>
      <c r="F44" s="134"/>
      <c r="G44" s="134"/>
      <c r="H44" s="62"/>
      <c r="I44" s="13"/>
      <c r="J44" s="13"/>
      <c r="K44" s="13"/>
    </row>
    <row r="45" spans="1:11" ht="15.75" thickBot="1" x14ac:dyDescent="0.3">
      <c r="E45" s="135" t="s">
        <v>93</v>
      </c>
      <c r="F45" s="136"/>
      <c r="G45" s="136"/>
      <c r="H45" s="137">
        <f>H40+H41+H42</f>
        <v>1872.3700000000001</v>
      </c>
      <c r="I45" s="13"/>
      <c r="J45" s="13"/>
      <c r="K45" s="13"/>
    </row>
    <row r="46" spans="1:11" ht="15.75" thickBot="1" x14ac:dyDescent="0.3">
      <c r="E46" s="118" t="s">
        <v>94</v>
      </c>
      <c r="F46" s="119"/>
      <c r="G46" s="119"/>
      <c r="H46" s="138">
        <f>H43-H45</f>
        <v>377.62999999999988</v>
      </c>
    </row>
    <row r="47" spans="1:11" x14ac:dyDescent="0.25">
      <c r="I47" s="13"/>
      <c r="J47" s="13"/>
      <c r="K47" s="13"/>
    </row>
    <row r="49" spans="9:11" x14ac:dyDescent="0.25">
      <c r="I49" s="13"/>
      <c r="J49" s="13"/>
      <c r="K49" s="13"/>
    </row>
    <row r="50" spans="9:11" x14ac:dyDescent="0.25">
      <c r="I50" s="13"/>
      <c r="J50" s="13"/>
      <c r="K50" s="13"/>
    </row>
    <row r="51" spans="9:11" x14ac:dyDescent="0.25">
      <c r="I51" s="13"/>
      <c r="J51" s="13"/>
      <c r="K51" s="13"/>
    </row>
  </sheetData>
  <mergeCells count="25">
    <mergeCell ref="E44:G44"/>
    <mergeCell ref="E46:G46"/>
    <mergeCell ref="C8:C11"/>
    <mergeCell ref="D8:D11"/>
    <mergeCell ref="E8:E11"/>
    <mergeCell ref="F8:F11"/>
    <mergeCell ref="G8:G11"/>
    <mergeCell ref="E41:G41"/>
    <mergeCell ref="E43:G43"/>
    <mergeCell ref="E42:G42"/>
    <mergeCell ref="E40:G40"/>
    <mergeCell ref="E45:G45"/>
    <mergeCell ref="A2:B2"/>
    <mergeCell ref="A3:B3"/>
    <mergeCell ref="A4:B4"/>
    <mergeCell ref="I20:I23"/>
    <mergeCell ref="I8:I11"/>
    <mergeCell ref="C13:C15"/>
    <mergeCell ref="D13:D15"/>
    <mergeCell ref="E13:E15"/>
    <mergeCell ref="F13:F15"/>
    <mergeCell ref="G13:G15"/>
    <mergeCell ref="H13:H15"/>
    <mergeCell ref="I13:I15"/>
    <mergeCell ref="H8:H11"/>
  </mergeCells>
  <phoneticPr fontId="2" type="noConversion"/>
  <hyperlinks>
    <hyperlink ref="I26" r:id="rId1" xr:uid="{4E47B6D7-843B-4476-8321-9F7AB945C200}"/>
    <hyperlink ref="I27" r:id="rId2" xr:uid="{50FB232B-B442-420B-A3D8-744CF5BE722D}"/>
    <hyperlink ref="I28" r:id="rId3" xr:uid="{F3E20696-952D-40AB-87D1-3662A1EA9BA8}"/>
    <hyperlink ref="I29" r:id="rId4" xr:uid="{EB589E2F-082D-4352-98F8-9D43C6CC6519}"/>
  </hyperlinks>
  <pageMargins left="0.7" right="0.7" top="0.75" bottom="0.75" header="0.3" footer="0.3"/>
  <pageSetup scale="52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83795AB935E428355E9812F0F7A79" ma:contentTypeVersion="10" ma:contentTypeDescription="Create a new document." ma:contentTypeScope="" ma:versionID="19f232d62c4f230d99b447d57f3d8e91">
  <xsd:schema xmlns:xsd="http://www.w3.org/2001/XMLSchema" xmlns:xs="http://www.w3.org/2001/XMLSchema" xmlns:p="http://schemas.microsoft.com/office/2006/metadata/properties" xmlns:ns2="070fee8a-45fc-4f83-a512-72acf74d64dd" targetNamespace="http://schemas.microsoft.com/office/2006/metadata/properties" ma:root="true" ma:fieldsID="9a084ec6a3e0a5207ca7a7eb87e53953" ns2:_="">
    <xsd:import namespace="070fee8a-45fc-4f83-a512-72acf74d6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ee8a-45fc-4f83-a512-72acf74d6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FA8145-F06E-4E31-B1C9-920138B13DB5}">
  <ds:schemaRefs>
    <ds:schemaRef ds:uri="070fee8a-45fc-4f83-a512-72acf74d64dd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031E93F-7E5C-4844-9601-6CFDAC7A4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fee8a-45fc-4f83-a512-72acf74d6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87EB94-A5ED-452B-947F-1F4067F7B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Keegan Ragan</dc:creator>
  <cp:keywords/>
  <dc:description/>
  <cp:lastModifiedBy>Keegan Ragan</cp:lastModifiedBy>
  <cp:revision/>
  <cp:lastPrinted>2020-02-28T17:40:20Z</cp:lastPrinted>
  <dcterms:created xsi:type="dcterms:W3CDTF">2020-02-05T21:08:08Z</dcterms:created>
  <dcterms:modified xsi:type="dcterms:W3CDTF">2020-05-05T06:49:04Z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0x01010043483795AB935E428355E9812F0F7A79</vt:lpwstr>
  </property>
</Properties>
</file>